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ocuments\Hunnedalen\Årsmøter\"/>
    </mc:Choice>
  </mc:AlternateContent>
  <xr:revisionPtr revIDLastSave="0" documentId="8_{2B4CA3D8-9EA0-408E-8658-D00CBFFF86A3}" xr6:coauthVersionLast="45" xr6:coauthVersionMax="45" xr10:uidLastSave="{00000000-0000-0000-0000-000000000000}"/>
  <bookViews>
    <workbookView xWindow="30660" yWindow="1860" windowWidth="21600" windowHeight="12735" xr2:uid="{E0EC06F4-F7FB-49E3-B91E-033E7997ED08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G35" i="1"/>
  <c r="G7" i="1"/>
  <c r="D54" i="1"/>
  <c r="G54" i="1"/>
  <c r="F54" i="1"/>
  <c r="E54" i="1"/>
  <c r="C54" i="1"/>
  <c r="F35" i="1"/>
  <c r="E35" i="1"/>
  <c r="D35" i="1"/>
  <c r="C35" i="1"/>
  <c r="G15" i="1"/>
  <c r="F15" i="1"/>
  <c r="F16" i="1" s="1"/>
  <c r="F18" i="1" s="1"/>
  <c r="E15" i="1"/>
  <c r="E16" i="1" s="1"/>
  <c r="E18" i="1" s="1"/>
  <c r="D15" i="1"/>
  <c r="D16" i="1" s="1"/>
  <c r="D18" i="1" s="1"/>
  <c r="C15" i="1"/>
  <c r="C16" i="1" s="1"/>
  <c r="C18" i="1" s="1"/>
  <c r="C55" i="1" l="1"/>
  <c r="C57" i="1" s="1"/>
  <c r="G55" i="1"/>
  <c r="G57" i="1" s="1"/>
  <c r="G16" i="1"/>
  <c r="G18" i="1" s="1"/>
  <c r="F55" i="1"/>
  <c r="F57" i="1" s="1"/>
  <c r="E55" i="1"/>
  <c r="E57" i="1" s="1"/>
  <c r="D55" i="1"/>
  <c r="D57" i="1" s="1"/>
</calcChain>
</file>

<file path=xl/sharedStrings.xml><?xml version="1.0" encoding="utf-8"?>
<sst xmlns="http://schemas.openxmlformats.org/spreadsheetml/2006/main" count="56" uniqueCount="40">
  <si>
    <t>Hunnedalen velforening, brøyteregnskap</t>
  </si>
  <si>
    <t>RESULTAT</t>
  </si>
  <si>
    <t>Inntekter</t>
  </si>
  <si>
    <t>Inntekter (brøyteavgift)</t>
  </si>
  <si>
    <t>Kostnader</t>
  </si>
  <si>
    <t>Brøyting</t>
  </si>
  <si>
    <t>Parkeringskort</t>
  </si>
  <si>
    <t>Skilt, brøytestikker, p-plasser</t>
  </si>
  <si>
    <t>Adm til velforeningen</t>
  </si>
  <si>
    <t>Driftsresultat</t>
  </si>
  <si>
    <t>Renteinntekter</t>
  </si>
  <si>
    <t>Budsjett</t>
  </si>
  <si>
    <t>Regnskap</t>
  </si>
  <si>
    <t>Annen kostnad, ekstraordinær</t>
  </si>
  <si>
    <t>Medlemskontingent</t>
  </si>
  <si>
    <t>Adm. brøytefond</t>
  </si>
  <si>
    <t>Utleie nøkler vannpost</t>
  </si>
  <si>
    <t>Løypekjøring</t>
  </si>
  <si>
    <t>Advokathjelp</t>
  </si>
  <si>
    <t>Regnskapsførsel</t>
  </si>
  <si>
    <t>Drift nettside</t>
  </si>
  <si>
    <t>Medlemsnett</t>
  </si>
  <si>
    <t>Møte, kurs, arrangement</t>
  </si>
  <si>
    <t>Annen driftskostnad</t>
  </si>
  <si>
    <t>Porto og postboks</t>
  </si>
  <si>
    <t>Gave Røde Kors</t>
  </si>
  <si>
    <t>Gave Turistforeningen</t>
  </si>
  <si>
    <t>Batteri hjertestartere</t>
  </si>
  <si>
    <t>Bank og kortgebyrer</t>
  </si>
  <si>
    <t>Tap på fordringer</t>
  </si>
  <si>
    <t>Premier skirenn</t>
  </si>
  <si>
    <t>Sporkall</t>
  </si>
  <si>
    <t>Ny hjertestarter</t>
  </si>
  <si>
    <t>Sum kostnader</t>
  </si>
  <si>
    <t>Årsoverskudd</t>
  </si>
  <si>
    <t>Sum inntekter</t>
  </si>
  <si>
    <t>Hunnedalen velforening, medlemskonto</t>
  </si>
  <si>
    <t>1)</t>
  </si>
  <si>
    <r>
      <rPr>
        <b/>
        <sz val="10"/>
        <color theme="1"/>
        <rFont val="Arial"/>
        <family val="2"/>
      </rPr>
      <t>1)</t>
    </r>
    <r>
      <rPr>
        <sz val="10"/>
        <color theme="1"/>
        <rFont val="Arial"/>
        <family val="2"/>
      </rPr>
      <t xml:space="preserve"> Note til inntekter:10 av de 45 hyttene (mange er allerede medlem) melder seg trolig inn i velforeningen</t>
    </r>
  </si>
  <si>
    <r>
      <rPr>
        <b/>
        <sz val="10"/>
        <color theme="1"/>
        <rFont val="Arial"/>
        <family val="2"/>
      </rPr>
      <t>1)</t>
    </r>
    <r>
      <rPr>
        <sz val="10"/>
        <color theme="1"/>
        <rFont val="Arial"/>
        <family val="2"/>
      </rPr>
      <t xml:space="preserve"> Note til inntekter: 45 hytter som tidligere ikke har betalt brøyteavgift til velforeningen, kommer i tillegg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</si>
</sst>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2" fillId="0" borderId="0" xfId="0" applyFont="1"/>
    <xf numFmtId="0" fontId="2" fillId="0" borderId="1" xfId="0" applyFont="1" applyBorder="1"/>
    <xf numFmtId="0" fontId="0" fillId="0" borderId="0" xfId="0" applyFont="1" applyBorder="1"/>
    <xf numFmtId="0" fontId="0" fillId="0" borderId="1" xfId="0" applyFont="1" applyBorder="1"/>
    <xf numFmtId="165" fontId="0" fillId="2" borderId="2" xfId="1" applyNumberFormat="1" applyFont="1" applyFill="1" applyBorder="1"/>
    <xf numFmtId="165" fontId="0" fillId="2" borderId="0" xfId="1" applyNumberFormat="1" applyFont="1" applyFill="1"/>
    <xf numFmtId="165" fontId="0" fillId="2" borderId="1" xfId="1" applyNumberFormat="1" applyFont="1" applyFill="1" applyBorder="1"/>
    <xf numFmtId="165" fontId="0" fillId="2" borderId="0" xfId="1" applyNumberFormat="1" applyFont="1" applyFill="1" applyBorder="1" applyAlignment="1">
      <alignment horizontal="center"/>
    </xf>
    <xf numFmtId="165" fontId="0" fillId="2" borderId="1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0" fillId="3" borderId="2" xfId="1" applyNumberFormat="1" applyFont="1" applyFill="1" applyBorder="1"/>
    <xf numFmtId="165" fontId="0" fillId="3" borderId="0" xfId="1" applyNumberFormat="1" applyFont="1" applyFill="1"/>
    <xf numFmtId="165" fontId="0" fillId="3" borderId="1" xfId="1" applyNumberFormat="1" applyFont="1" applyFill="1" applyBorder="1"/>
    <xf numFmtId="165" fontId="0" fillId="3" borderId="0" xfId="1" applyNumberFormat="1" applyFont="1" applyFill="1" applyBorder="1" applyAlignment="1">
      <alignment horizontal="center"/>
    </xf>
    <xf numFmtId="165" fontId="0" fillId="3" borderId="1" xfId="1" applyNumberFormat="1" applyFont="1" applyFill="1" applyBorder="1" applyAlignment="1">
      <alignment horizontal="center"/>
    </xf>
  </cellXfs>
  <cellStyles count="2">
    <cellStyle name="K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2A533-00F6-4B3D-AAA0-6A30937A372F}">
  <dimension ref="B3:H61"/>
  <sheetViews>
    <sheetView tabSelected="1" workbookViewId="0">
      <selection activeCell="N29" sqref="N29"/>
    </sheetView>
  </sheetViews>
  <sheetFormatPr baseColWidth="10" defaultRowHeight="12.75" x14ac:dyDescent="0.2"/>
  <cols>
    <col min="1" max="1" width="7" customWidth="1"/>
    <col min="2" max="2" width="25.5703125" customWidth="1"/>
    <col min="3" max="3" width="12.28515625" bestFit="1" customWidth="1"/>
    <col min="7" max="7" width="14.28515625" customWidth="1"/>
    <col min="8" max="8" width="3.5703125" customWidth="1"/>
  </cols>
  <sheetData>
    <row r="3" spans="2:8" ht="20.25" x14ac:dyDescent="0.3">
      <c r="B3" s="3" t="s">
        <v>0</v>
      </c>
    </row>
    <row r="5" spans="2:8" x14ac:dyDescent="0.2">
      <c r="B5" s="4" t="s">
        <v>1</v>
      </c>
      <c r="C5" s="13">
        <v>2019</v>
      </c>
      <c r="D5" s="13">
        <v>2019</v>
      </c>
      <c r="E5" s="13">
        <v>2020</v>
      </c>
      <c r="F5" s="13">
        <v>2020</v>
      </c>
      <c r="G5" s="13">
        <v>2021</v>
      </c>
    </row>
    <row r="6" spans="2:8" x14ac:dyDescent="0.2">
      <c r="B6" s="5" t="s">
        <v>2</v>
      </c>
      <c r="C6" s="14" t="s">
        <v>11</v>
      </c>
      <c r="D6" s="14" t="s">
        <v>12</v>
      </c>
      <c r="E6" s="14" t="s">
        <v>11</v>
      </c>
      <c r="F6" s="14" t="s">
        <v>12</v>
      </c>
      <c r="G6" s="14" t="s">
        <v>11</v>
      </c>
    </row>
    <row r="7" spans="2:8" x14ac:dyDescent="0.2">
      <c r="B7" s="2" t="s">
        <v>3</v>
      </c>
      <c r="C7" s="15">
        <v>252725</v>
      </c>
      <c r="D7" s="8">
        <v>251025</v>
      </c>
      <c r="E7" s="15">
        <v>251025</v>
      </c>
      <c r="F7" s="8">
        <v>251025</v>
      </c>
      <c r="G7" s="15">
        <f>251025+38250</f>
        <v>289275</v>
      </c>
      <c r="H7" s="4" t="s">
        <v>37</v>
      </c>
    </row>
    <row r="8" spans="2:8" x14ac:dyDescent="0.2">
      <c r="C8" s="16"/>
      <c r="D8" s="9"/>
      <c r="E8" s="16"/>
      <c r="F8" s="9"/>
      <c r="G8" s="16"/>
    </row>
    <row r="9" spans="2:8" x14ac:dyDescent="0.2">
      <c r="B9" s="4" t="s">
        <v>4</v>
      </c>
      <c r="C9" s="16"/>
      <c r="D9" s="9"/>
      <c r="E9" s="16"/>
      <c r="F9" s="9"/>
      <c r="G9" s="16"/>
    </row>
    <row r="10" spans="2:8" x14ac:dyDescent="0.2">
      <c r="B10" t="s">
        <v>5</v>
      </c>
      <c r="C10" s="16">
        <v>250000</v>
      </c>
      <c r="D10" s="9">
        <v>81095</v>
      </c>
      <c r="E10" s="16">
        <v>250000</v>
      </c>
      <c r="F10" s="9">
        <v>198863</v>
      </c>
      <c r="G10" s="16">
        <v>275000</v>
      </c>
    </row>
    <row r="11" spans="2:8" x14ac:dyDescent="0.2">
      <c r="B11" t="s">
        <v>6</v>
      </c>
      <c r="C11" s="16"/>
      <c r="D11" s="9"/>
      <c r="E11" s="16"/>
      <c r="F11" s="9"/>
      <c r="G11" s="16">
        <v>3000</v>
      </c>
    </row>
    <row r="12" spans="2:8" x14ac:dyDescent="0.2">
      <c r="B12" t="s">
        <v>7</v>
      </c>
      <c r="C12" s="16">
        <v>1000</v>
      </c>
      <c r="D12" s="9">
        <v>3499</v>
      </c>
      <c r="E12" s="16">
        <v>6000</v>
      </c>
      <c r="F12" s="9">
        <v>3473</v>
      </c>
      <c r="G12" s="16">
        <v>3000</v>
      </c>
    </row>
    <row r="13" spans="2:8" x14ac:dyDescent="0.2">
      <c r="B13" t="s">
        <v>13</v>
      </c>
      <c r="C13" s="16"/>
      <c r="D13" s="9"/>
      <c r="E13" s="16"/>
      <c r="F13" s="9">
        <v>39203</v>
      </c>
      <c r="G13" s="16"/>
    </row>
    <row r="14" spans="2:8" x14ac:dyDescent="0.2">
      <c r="B14" s="1" t="s">
        <v>8</v>
      </c>
      <c r="C14" s="17">
        <v>10000</v>
      </c>
      <c r="D14" s="10">
        <v>10000</v>
      </c>
      <c r="E14" s="17">
        <v>10000</v>
      </c>
      <c r="F14" s="10"/>
      <c r="G14" s="17"/>
    </row>
    <row r="15" spans="2:8" x14ac:dyDescent="0.2">
      <c r="B15" s="2" t="s">
        <v>33</v>
      </c>
      <c r="C15" s="15">
        <f>SUM(C10:C14)</f>
        <v>261000</v>
      </c>
      <c r="D15" s="8">
        <f t="shared" ref="D15:G15" si="0">SUM(D10:D14)</f>
        <v>94594</v>
      </c>
      <c r="E15" s="15">
        <f t="shared" si="0"/>
        <v>266000</v>
      </c>
      <c r="F15" s="8">
        <f t="shared" si="0"/>
        <v>241539</v>
      </c>
      <c r="G15" s="15">
        <f t="shared" si="0"/>
        <v>281000</v>
      </c>
    </row>
    <row r="16" spans="2:8" x14ac:dyDescent="0.2">
      <c r="B16" t="s">
        <v>9</v>
      </c>
      <c r="C16" s="16">
        <f>+C7-C15</f>
        <v>-8275</v>
      </c>
      <c r="D16" s="9">
        <f>+D7-D15</f>
        <v>156431</v>
      </c>
      <c r="E16" s="16">
        <f>+E7-E15</f>
        <v>-14975</v>
      </c>
      <c r="F16" s="9">
        <f>+F7-F15</f>
        <v>9486</v>
      </c>
      <c r="G16" s="16">
        <f>+G7-G15</f>
        <v>8275</v>
      </c>
    </row>
    <row r="17" spans="2:8" x14ac:dyDescent="0.2">
      <c r="B17" s="1" t="s">
        <v>10</v>
      </c>
      <c r="C17" s="17">
        <v>1500</v>
      </c>
      <c r="D17" s="10">
        <v>2670</v>
      </c>
      <c r="E17" s="17">
        <v>1500</v>
      </c>
      <c r="F17" s="10">
        <v>1392</v>
      </c>
      <c r="G17" s="17">
        <v>1500</v>
      </c>
    </row>
    <row r="18" spans="2:8" x14ac:dyDescent="0.2">
      <c r="B18" s="2" t="s">
        <v>34</v>
      </c>
      <c r="C18" s="15">
        <f>+C16+C17</f>
        <v>-6775</v>
      </c>
      <c r="D18" s="8">
        <f t="shared" ref="D18:G18" si="1">+D16+D17</f>
        <v>159101</v>
      </c>
      <c r="E18" s="15">
        <f t="shared" si="1"/>
        <v>-13475</v>
      </c>
      <c r="F18" s="8">
        <f t="shared" si="1"/>
        <v>10878</v>
      </c>
      <c r="G18" s="15">
        <f t="shared" si="1"/>
        <v>9775</v>
      </c>
    </row>
    <row r="22" spans="2:8" x14ac:dyDescent="0.2">
      <c r="B22" t="s">
        <v>39</v>
      </c>
    </row>
    <row r="28" spans="2:8" ht="20.25" x14ac:dyDescent="0.3">
      <c r="B28" s="3" t="s">
        <v>36</v>
      </c>
    </row>
    <row r="30" spans="2:8" x14ac:dyDescent="0.2">
      <c r="B30" s="4" t="s">
        <v>1</v>
      </c>
      <c r="C30" s="13">
        <v>2019</v>
      </c>
      <c r="D30" s="13">
        <v>2019</v>
      </c>
      <c r="E30" s="13">
        <v>2020</v>
      </c>
      <c r="F30" s="13">
        <v>2020</v>
      </c>
      <c r="G30" s="13">
        <v>2021</v>
      </c>
    </row>
    <row r="31" spans="2:8" x14ac:dyDescent="0.2">
      <c r="B31" s="5" t="s">
        <v>2</v>
      </c>
      <c r="C31" s="14" t="s">
        <v>11</v>
      </c>
      <c r="D31" s="14" t="s">
        <v>12</v>
      </c>
      <c r="E31" s="14" t="s">
        <v>11</v>
      </c>
      <c r="F31" s="14" t="s">
        <v>12</v>
      </c>
      <c r="G31" s="14" t="s">
        <v>11</v>
      </c>
    </row>
    <row r="32" spans="2:8" x14ac:dyDescent="0.2">
      <c r="B32" s="6" t="s">
        <v>14</v>
      </c>
      <c r="C32" s="18">
        <v>104300</v>
      </c>
      <c r="D32" s="11">
        <v>112000</v>
      </c>
      <c r="E32" s="18">
        <v>112350</v>
      </c>
      <c r="F32" s="11">
        <v>112000</v>
      </c>
      <c r="G32" s="18">
        <f>112000+3500</f>
        <v>115500</v>
      </c>
      <c r="H32" s="4" t="s">
        <v>37</v>
      </c>
    </row>
    <row r="33" spans="2:7" x14ac:dyDescent="0.2">
      <c r="B33" s="6" t="s">
        <v>15</v>
      </c>
      <c r="C33" s="18"/>
      <c r="D33" s="11">
        <v>10000</v>
      </c>
      <c r="E33" s="18">
        <v>10000</v>
      </c>
      <c r="F33" s="11"/>
      <c r="G33" s="18"/>
    </row>
    <row r="34" spans="2:7" x14ac:dyDescent="0.2">
      <c r="B34" s="7" t="s">
        <v>16</v>
      </c>
      <c r="C34" s="19">
        <v>10000</v>
      </c>
      <c r="D34" s="12">
        <v>200</v>
      </c>
      <c r="E34" s="19"/>
      <c r="F34" s="12"/>
      <c r="G34" s="19"/>
    </row>
    <row r="35" spans="2:7" x14ac:dyDescent="0.2">
      <c r="B35" s="2" t="s">
        <v>35</v>
      </c>
      <c r="C35" s="15">
        <f>+C34+C33+C32</f>
        <v>114300</v>
      </c>
      <c r="D35" s="8">
        <f t="shared" ref="D35:G35" si="2">+D34+D33+D32</f>
        <v>122200</v>
      </c>
      <c r="E35" s="15">
        <f t="shared" si="2"/>
        <v>122350</v>
      </c>
      <c r="F35" s="8">
        <f t="shared" si="2"/>
        <v>112000</v>
      </c>
      <c r="G35" s="15">
        <f t="shared" si="2"/>
        <v>115500</v>
      </c>
    </row>
    <row r="36" spans="2:7" x14ac:dyDescent="0.2">
      <c r="C36" s="16"/>
      <c r="D36" s="9"/>
      <c r="E36" s="16"/>
      <c r="F36" s="9"/>
      <c r="G36" s="16"/>
    </row>
    <row r="37" spans="2:7" x14ac:dyDescent="0.2">
      <c r="B37" s="4" t="s">
        <v>4</v>
      </c>
      <c r="C37" s="16"/>
      <c r="D37" s="9"/>
      <c r="E37" s="16"/>
      <c r="F37" s="9"/>
      <c r="G37" s="16"/>
    </row>
    <row r="38" spans="2:7" x14ac:dyDescent="0.2">
      <c r="B38" t="s">
        <v>17</v>
      </c>
      <c r="C38" s="16">
        <v>50000</v>
      </c>
      <c r="D38" s="9">
        <v>11200</v>
      </c>
      <c r="E38" s="16">
        <v>50000</v>
      </c>
      <c r="F38" s="9">
        <v>26250</v>
      </c>
      <c r="G38" s="16">
        <v>50000</v>
      </c>
    </row>
    <row r="39" spans="2:7" x14ac:dyDescent="0.2">
      <c r="B39" t="s">
        <v>18</v>
      </c>
      <c r="C39" s="16"/>
      <c r="D39" s="9"/>
      <c r="E39" s="16"/>
      <c r="F39" s="9"/>
      <c r="G39" s="16"/>
    </row>
    <row r="40" spans="2:7" x14ac:dyDescent="0.2">
      <c r="B40" t="s">
        <v>19</v>
      </c>
      <c r="C40" s="16">
        <v>5000</v>
      </c>
      <c r="D40" s="9">
        <v>4519</v>
      </c>
      <c r="E40" s="16">
        <v>5000</v>
      </c>
      <c r="F40" s="9">
        <v>3875</v>
      </c>
      <c r="G40" s="16">
        <v>4000</v>
      </c>
    </row>
    <row r="41" spans="2:7" x14ac:dyDescent="0.2">
      <c r="B41" t="s">
        <v>20</v>
      </c>
      <c r="C41" s="16">
        <v>9300</v>
      </c>
      <c r="D41" s="9">
        <v>13017</v>
      </c>
      <c r="E41" s="16">
        <v>8000</v>
      </c>
      <c r="F41" s="9">
        <v>8231</v>
      </c>
      <c r="G41" s="16">
        <v>8000</v>
      </c>
    </row>
    <row r="42" spans="2:7" x14ac:dyDescent="0.2">
      <c r="B42" t="s">
        <v>21</v>
      </c>
      <c r="C42" s="16">
        <v>4500</v>
      </c>
      <c r="D42" s="9">
        <v>4206</v>
      </c>
      <c r="E42" s="16">
        <v>6000</v>
      </c>
      <c r="F42" s="9">
        <v>6820</v>
      </c>
      <c r="G42" s="16">
        <v>6000</v>
      </c>
    </row>
    <row r="43" spans="2:7" x14ac:dyDescent="0.2">
      <c r="B43" t="s">
        <v>22</v>
      </c>
      <c r="C43" s="16">
        <v>5500</v>
      </c>
      <c r="D43" s="9">
        <v>5697</v>
      </c>
      <c r="E43" s="16">
        <v>5500</v>
      </c>
      <c r="F43" s="9">
        <v>5350</v>
      </c>
      <c r="G43" s="16">
        <v>5000</v>
      </c>
    </row>
    <row r="44" spans="2:7" x14ac:dyDescent="0.2">
      <c r="B44" t="s">
        <v>23</v>
      </c>
      <c r="C44" s="16">
        <v>2500</v>
      </c>
      <c r="D44" s="9"/>
      <c r="E44" s="16">
        <v>5000</v>
      </c>
      <c r="F44" s="9">
        <v>2215</v>
      </c>
      <c r="G44" s="16">
        <v>2500</v>
      </c>
    </row>
    <row r="45" spans="2:7" x14ac:dyDescent="0.2">
      <c r="B45" t="s">
        <v>24</v>
      </c>
      <c r="C45" s="16">
        <v>500</v>
      </c>
      <c r="D45" s="9">
        <v>320</v>
      </c>
      <c r="E45" s="16">
        <v>500</v>
      </c>
      <c r="F45" s="9"/>
      <c r="G45" s="16">
        <v>500</v>
      </c>
    </row>
    <row r="46" spans="2:7" x14ac:dyDescent="0.2">
      <c r="B46" t="s">
        <v>25</v>
      </c>
      <c r="C46" s="16">
        <v>15000</v>
      </c>
      <c r="D46" s="9">
        <v>15000</v>
      </c>
      <c r="E46" s="16">
        <v>15000</v>
      </c>
      <c r="F46" s="9">
        <v>15000</v>
      </c>
      <c r="G46" s="16">
        <v>15000</v>
      </c>
    </row>
    <row r="47" spans="2:7" x14ac:dyDescent="0.2">
      <c r="B47" t="s">
        <v>26</v>
      </c>
      <c r="C47" s="16">
        <v>10000</v>
      </c>
      <c r="D47" s="9">
        <v>10000</v>
      </c>
      <c r="E47" s="16">
        <v>10000</v>
      </c>
      <c r="F47" s="9">
        <v>10000</v>
      </c>
      <c r="G47" s="16">
        <v>10000</v>
      </c>
    </row>
    <row r="48" spans="2:7" x14ac:dyDescent="0.2">
      <c r="B48" t="s">
        <v>27</v>
      </c>
      <c r="C48" s="16">
        <v>6000</v>
      </c>
      <c r="D48" s="9">
        <v>1585</v>
      </c>
      <c r="E48" s="16"/>
      <c r="F48" s="9"/>
      <c r="G48" s="16"/>
    </row>
    <row r="49" spans="2:7" x14ac:dyDescent="0.2">
      <c r="B49" t="s">
        <v>32</v>
      </c>
      <c r="C49" s="16"/>
      <c r="D49" s="9"/>
      <c r="E49" s="16"/>
      <c r="F49" s="9"/>
      <c r="G49" s="16">
        <v>25000</v>
      </c>
    </row>
    <row r="50" spans="2:7" x14ac:dyDescent="0.2">
      <c r="B50" t="s">
        <v>28</v>
      </c>
      <c r="C50" s="16">
        <v>7700</v>
      </c>
      <c r="D50" s="9">
        <v>4668</v>
      </c>
      <c r="E50" s="16">
        <v>7000</v>
      </c>
      <c r="F50" s="9">
        <v>3449</v>
      </c>
      <c r="G50" s="16">
        <v>3500</v>
      </c>
    </row>
    <row r="51" spans="2:7" x14ac:dyDescent="0.2">
      <c r="B51" t="s">
        <v>29</v>
      </c>
      <c r="C51" s="16"/>
      <c r="D51" s="9"/>
      <c r="E51" s="16"/>
      <c r="F51" s="9"/>
      <c r="G51" s="16"/>
    </row>
    <row r="52" spans="2:7" x14ac:dyDescent="0.2">
      <c r="B52" t="s">
        <v>30</v>
      </c>
      <c r="C52" s="16">
        <v>5000</v>
      </c>
      <c r="D52" s="9">
        <v>18033</v>
      </c>
      <c r="E52" s="16">
        <v>5000</v>
      </c>
      <c r="F52" s="9"/>
      <c r="G52" s="16"/>
    </row>
    <row r="53" spans="2:7" x14ac:dyDescent="0.2">
      <c r="B53" t="s">
        <v>31</v>
      </c>
      <c r="C53" s="17"/>
      <c r="D53" s="10"/>
      <c r="E53" s="17"/>
      <c r="F53" s="10"/>
      <c r="G53" s="17"/>
    </row>
    <row r="54" spans="2:7" x14ac:dyDescent="0.2">
      <c r="B54" s="2" t="s">
        <v>33</v>
      </c>
      <c r="C54" s="15">
        <f>SUM(C38:C53)</f>
        <v>121000</v>
      </c>
      <c r="D54" s="8">
        <f>SUM(D38:D53)-1</f>
        <v>88244</v>
      </c>
      <c r="E54" s="15">
        <f t="shared" ref="E54:G54" si="3">SUM(E38:E53)</f>
        <v>117000</v>
      </c>
      <c r="F54" s="8">
        <f t="shared" si="3"/>
        <v>81190</v>
      </c>
      <c r="G54" s="15">
        <f t="shared" si="3"/>
        <v>129500</v>
      </c>
    </row>
    <row r="55" spans="2:7" x14ac:dyDescent="0.2">
      <c r="B55" s="2" t="s">
        <v>9</v>
      </c>
      <c r="C55" s="15">
        <f>+C35-C54</f>
        <v>-6700</v>
      </c>
      <c r="D55" s="8">
        <f t="shared" ref="D55:G55" si="4">+D35-D54</f>
        <v>33956</v>
      </c>
      <c r="E55" s="15">
        <f t="shared" si="4"/>
        <v>5350</v>
      </c>
      <c r="F55" s="8">
        <f t="shared" si="4"/>
        <v>30810</v>
      </c>
      <c r="G55" s="15">
        <f t="shared" si="4"/>
        <v>-14000</v>
      </c>
    </row>
    <row r="56" spans="2:7" x14ac:dyDescent="0.2">
      <c r="B56" s="1" t="s">
        <v>10</v>
      </c>
      <c r="C56" s="17">
        <v>2000</v>
      </c>
      <c r="D56" s="10">
        <v>2349</v>
      </c>
      <c r="E56" s="17">
        <v>2000</v>
      </c>
      <c r="F56" s="10">
        <v>2260</v>
      </c>
      <c r="G56" s="17">
        <v>2000</v>
      </c>
    </row>
    <row r="57" spans="2:7" x14ac:dyDescent="0.2">
      <c r="B57" s="2" t="s">
        <v>34</v>
      </c>
      <c r="C57" s="15">
        <f>+C55+C56</f>
        <v>-4700</v>
      </c>
      <c r="D57" s="8">
        <f t="shared" ref="D57:G57" si="5">+D55+D56</f>
        <v>36305</v>
      </c>
      <c r="E57" s="15">
        <f t="shared" si="5"/>
        <v>7350</v>
      </c>
      <c r="F57" s="8">
        <f t="shared" si="5"/>
        <v>33070</v>
      </c>
      <c r="G57" s="15">
        <f t="shared" si="5"/>
        <v>-12000</v>
      </c>
    </row>
    <row r="61" spans="2:7" x14ac:dyDescent="0.2">
      <c r="B61" t="s">
        <v>38</v>
      </c>
    </row>
  </sheetData>
  <pageMargins left="0.70866141732283472" right="0.70866141732283472" top="0.74803149606299213" bottom="0.74803149606299213" header="0.31496062992125984" footer="0.31496062992125984"/>
  <pageSetup paperSize="9"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Kjetil Dragesæt</dc:creator>
  <cp:lastModifiedBy>Mona Lillehammer</cp:lastModifiedBy>
  <cp:lastPrinted>2021-02-11T18:39:07Z</cp:lastPrinted>
  <dcterms:created xsi:type="dcterms:W3CDTF">2021-02-11T17:59:04Z</dcterms:created>
  <dcterms:modified xsi:type="dcterms:W3CDTF">2021-02-17T08:14:30Z</dcterms:modified>
</cp:coreProperties>
</file>